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GENIE B 39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J4" i="1"/>
  <c r="J5"/>
  <c r="J6"/>
  <c r="J7"/>
  <c r="J8"/>
  <c r="J9"/>
  <c r="J3"/>
  <c r="I4"/>
  <c r="I5"/>
  <c r="I6"/>
  <c r="I7"/>
  <c r="I8"/>
  <c r="I9"/>
  <c r="I3"/>
</calcChain>
</file>

<file path=xl/sharedStrings.xml><?xml version="1.0" encoding="utf-8"?>
<sst xmlns="http://schemas.openxmlformats.org/spreadsheetml/2006/main" count="46" uniqueCount="31">
  <si>
    <t>GRUPPO IMP. ELETTRICO</t>
  </si>
  <si>
    <t>07</t>
  </si>
  <si>
    <t>POS.</t>
  </si>
  <si>
    <t>CODICE</t>
  </si>
  <si>
    <t>QTÀ</t>
  </si>
  <si>
    <t>SCREW</t>
  </si>
  <si>
    <t>LOCK NUT</t>
  </si>
  <si>
    <t>WASHER</t>
  </si>
  <si>
    <t>CARD</t>
  </si>
  <si>
    <t>CABLE</t>
  </si>
  <si>
    <t>PANEL</t>
  </si>
  <si>
    <t>COVER</t>
  </si>
  <si>
    <t>E83547</t>
  </si>
  <si>
    <t>E83550</t>
  </si>
  <si>
    <t>E82761</t>
  </si>
  <si>
    <t>E81767</t>
  </si>
  <si>
    <t>E81787</t>
  </si>
  <si>
    <t>E85788</t>
  </si>
  <si>
    <t>E85771</t>
  </si>
  <si>
    <t>M6x16 Bolt, Zinc Hex Head</t>
  </si>
  <si>
    <t>NyLoc Hex Nut, M6 Zinc</t>
  </si>
  <si>
    <t>Washer 6x12x1.6</t>
  </si>
  <si>
    <t>Relay Electrical Board</t>
  </si>
  <si>
    <t>Ribbon Cable</t>
  </si>
  <si>
    <t>Electrical Housing</t>
  </si>
  <si>
    <t>Electrical Cover</t>
  </si>
  <si>
    <t>ITEM</t>
  </si>
  <si>
    <t>SKU</t>
  </si>
  <si>
    <t>QTY</t>
  </si>
  <si>
    <t>Description</t>
  </si>
  <si>
    <t>Electronic Control Assembly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</si>
</sst>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b/>
      <sz val="12.6"/>
      <name val="Times New Roman"/>
      <family val="1"/>
    </font>
    <font>
      <b/>
      <sz val="24.75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b/>
      <sz val="24.75"/>
      <name val="Calibri"/>
      <family val="2"/>
      <scheme val="minor"/>
    </font>
    <font>
      <b/>
      <sz val="12.6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5" fillId="0" borderId="0" xfId="0" applyFont="1"/>
    <xf numFmtId="0" fontId="6" fillId="0" borderId="0" xfId="0" applyFont="1"/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 indent="4"/>
      <protection locked="0"/>
    </xf>
    <xf numFmtId="1" fontId="11" fillId="0" borderId="1" xfId="0" applyNumberFormat="1" applyFont="1" applyBorder="1" applyAlignment="1" applyProtection="1">
      <alignment horizontal="center"/>
      <protection locked="0"/>
    </xf>
    <xf numFmtId="1" fontId="11" fillId="0" borderId="1" xfId="0" applyNumberFormat="1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 indent="2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9"/>
  <sheetViews>
    <sheetView workbookViewId="0">
      <selection sqref="A1:F9"/>
    </sheetView>
  </sheetViews>
  <sheetFormatPr defaultRowHeight="12.75"/>
  <cols>
    <col min="2" max="2" width="31.28515625" customWidth="1"/>
    <col min="3" max="4" width="8.42578125" customWidth="1"/>
    <col min="5" max="5" width="8.140625" customWidth="1"/>
    <col min="6" max="6" width="21.85546875" customWidth="1"/>
    <col min="7" max="7" width="8.140625" customWidth="1"/>
    <col min="9" max="9" width="17.85546875" customWidth="1"/>
    <col min="10" max="10" width="30.85546875" customWidth="1"/>
  </cols>
  <sheetData>
    <row r="1" spans="2:10" ht="26.85" customHeight="1">
      <c r="B1" s="1" t="s">
        <v>0</v>
      </c>
      <c r="C1" s="2" t="s">
        <v>1</v>
      </c>
      <c r="D1" s="2"/>
    </row>
    <row r="2" spans="2:10">
      <c r="B2" s="3" t="s">
        <v>2</v>
      </c>
      <c r="C2" s="3" t="s">
        <v>3</v>
      </c>
      <c r="D2" s="3"/>
      <c r="E2" s="3" t="s">
        <v>4</v>
      </c>
      <c r="F2" s="3"/>
    </row>
    <row r="3" spans="2:10">
      <c r="B3" s="4">
        <v>1</v>
      </c>
      <c r="C3" s="4">
        <v>407663</v>
      </c>
      <c r="D3" s="4" t="s">
        <v>12</v>
      </c>
      <c r="E3" s="4">
        <v>1</v>
      </c>
      <c r="F3" s="4" t="s">
        <v>19</v>
      </c>
      <c r="G3" s="3" t="s">
        <v>5</v>
      </c>
      <c r="I3" s="5" t="str">
        <f>LEFT(IFERROR(VLOOKUP(TRIM(C3),[1]!Table_Query_from_BetcoViews[[AlternateID]:[MainSKU]],4,FALSE),C3),6)</f>
        <v>E83547</v>
      </c>
      <c r="J3" s="5" t="str">
        <f>IFERROR(VLOOKUP(TRIM(C3),[1]!Table_Query_from_BetcoViews[[AlternateID]:[ItemDescr2]],5,FALSE),F3)</f>
        <v>M6x16 Bolt, Zinc Hex Head</v>
      </c>
    </row>
    <row r="4" spans="2:10">
      <c r="B4" s="4">
        <v>2</v>
      </c>
      <c r="C4" s="4">
        <v>409082</v>
      </c>
      <c r="D4" s="4" t="s">
        <v>13</v>
      </c>
      <c r="E4" s="4">
        <v>1</v>
      </c>
      <c r="F4" s="4" t="s">
        <v>20</v>
      </c>
      <c r="G4" s="3" t="s">
        <v>6</v>
      </c>
      <c r="I4" s="5" t="str">
        <f>LEFT(IFERROR(VLOOKUP(TRIM(C4),[1]!Table_Query_from_BetcoViews[[AlternateID]:[MainSKU]],4,FALSE),C4),6)</f>
        <v>E83550</v>
      </c>
      <c r="J4" s="5" t="str">
        <f>IFERROR(VLOOKUP(TRIM(C4),[1]!Table_Query_from_BetcoViews[[AlternateID]:[ItemDescr2]],5,FALSE),F4)</f>
        <v>NyLoc Hex Nut, M6 Zinc</v>
      </c>
    </row>
    <row r="5" spans="2:10">
      <c r="B5" s="4">
        <v>3</v>
      </c>
      <c r="C5" s="4">
        <v>409156</v>
      </c>
      <c r="D5" s="4" t="s">
        <v>14</v>
      </c>
      <c r="E5" s="4">
        <v>1</v>
      </c>
      <c r="F5" s="4" t="s">
        <v>21</v>
      </c>
      <c r="G5" s="3" t="s">
        <v>7</v>
      </c>
      <c r="I5" s="5" t="str">
        <f>LEFT(IFERROR(VLOOKUP(TRIM(C5),[1]!Table_Query_from_BetcoViews[[AlternateID]:[MainSKU]],4,FALSE),C5),6)</f>
        <v>E82761</v>
      </c>
      <c r="J5" s="5" t="str">
        <f>IFERROR(VLOOKUP(TRIM(C5),[1]!Table_Query_from_BetcoViews[[AlternateID]:[ItemDescr2]],5,FALSE),F5)</f>
        <v>Washer 6x12x1.6</v>
      </c>
    </row>
    <row r="6" spans="2:10">
      <c r="B6" s="4">
        <v>4</v>
      </c>
      <c r="C6" s="4">
        <v>421243</v>
      </c>
      <c r="D6" s="4" t="s">
        <v>15</v>
      </c>
      <c r="E6" s="4">
        <v>1</v>
      </c>
      <c r="F6" s="4" t="s">
        <v>22</v>
      </c>
      <c r="G6" s="3" t="s">
        <v>8</v>
      </c>
      <c r="I6" s="5" t="str">
        <f>LEFT(IFERROR(VLOOKUP(TRIM(C6),[1]!Table_Query_from_BetcoViews[[AlternateID]:[MainSKU]],4,FALSE),C6),6)</f>
        <v>E81767</v>
      </c>
      <c r="J6" s="5" t="str">
        <f>IFERROR(VLOOKUP(TRIM(C6),[1]!Table_Query_from_BetcoViews[[AlternateID]:[ItemDescr2]],5,FALSE),F6)</f>
        <v>Relay Electrical Board</v>
      </c>
    </row>
    <row r="7" spans="2:10">
      <c r="B7" s="4">
        <v>5</v>
      </c>
      <c r="C7" s="4">
        <v>423047</v>
      </c>
      <c r="D7" s="4" t="s">
        <v>16</v>
      </c>
      <c r="E7" s="4">
        <v>1</v>
      </c>
      <c r="F7" s="4" t="s">
        <v>23</v>
      </c>
      <c r="G7" s="3" t="s">
        <v>9</v>
      </c>
      <c r="I7" s="5" t="str">
        <f>LEFT(IFERROR(VLOOKUP(TRIM(C7),[1]!Table_Query_from_BetcoViews[[AlternateID]:[MainSKU]],4,FALSE),C7),6)</f>
        <v>E81787</v>
      </c>
      <c r="J7" s="5" t="str">
        <f>IFERROR(VLOOKUP(TRIM(C7),[1]!Table_Query_from_BetcoViews[[AlternateID]:[ItemDescr2]],5,FALSE),F7)</f>
        <v>Ribbon Cable</v>
      </c>
    </row>
    <row r="8" spans="2:10">
      <c r="B8" s="4">
        <v>6</v>
      </c>
      <c r="C8" s="4">
        <v>423067</v>
      </c>
      <c r="D8" s="4" t="s">
        <v>17</v>
      </c>
      <c r="E8" s="4">
        <v>1</v>
      </c>
      <c r="F8" s="4" t="s">
        <v>24</v>
      </c>
      <c r="G8" s="3" t="s">
        <v>10</v>
      </c>
      <c r="I8" s="5" t="str">
        <f>LEFT(IFERROR(VLOOKUP(TRIM(C8),[1]!Table_Query_from_BetcoViews[[AlternateID]:[MainSKU]],4,FALSE),C8),6)</f>
        <v>E85788</v>
      </c>
      <c r="J8" s="5" t="str">
        <f>IFERROR(VLOOKUP(TRIM(C8),[1]!Table_Query_from_BetcoViews[[AlternateID]:[ItemDescr2]],5,FALSE),F8)</f>
        <v>Electrical Housing</v>
      </c>
    </row>
    <row r="9" spans="2:10">
      <c r="B9" s="4">
        <v>7</v>
      </c>
      <c r="C9" s="4">
        <v>423068</v>
      </c>
      <c r="D9" s="4" t="s">
        <v>18</v>
      </c>
      <c r="E9" s="4">
        <v>1</v>
      </c>
      <c r="F9" s="4" t="s">
        <v>25</v>
      </c>
      <c r="G9" s="3" t="s">
        <v>11</v>
      </c>
      <c r="I9" s="5" t="str">
        <f>LEFT(IFERROR(VLOOKUP(TRIM(C9),[1]!Table_Query_from_BetcoViews[[AlternateID]:[MainSKU]],4,FALSE),C9),6)</f>
        <v>E85771</v>
      </c>
      <c r="J9" s="5" t="str">
        <f>IFERROR(VLOOKUP(TRIM(C9),[1]!Table_Query_from_BetcoViews[[AlternateID]:[ItemDescr2]],5,FALSE),F9)</f>
        <v>Electrical Cover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2:E11"/>
  <sheetViews>
    <sheetView tabSelected="1" workbookViewId="0">
      <selection activeCell="E2" sqref="E2"/>
    </sheetView>
  </sheetViews>
  <sheetFormatPr defaultRowHeight="12.75"/>
  <cols>
    <col min="5" max="5" width="42.28515625" customWidth="1"/>
  </cols>
  <sheetData>
    <row r="2" spans="1:5" ht="32.25">
      <c r="A2" s="6"/>
      <c r="B2" s="6"/>
      <c r="C2" s="7"/>
      <c r="D2" s="13" t="s">
        <v>1</v>
      </c>
      <c r="E2" s="14" t="s">
        <v>30</v>
      </c>
    </row>
    <row r="3" spans="1:5" ht="12" customHeight="1">
      <c r="A3" s="6"/>
      <c r="B3" s="6"/>
      <c r="C3" s="7"/>
      <c r="D3" s="7"/>
      <c r="E3" s="8"/>
    </row>
    <row r="4" spans="1:5" ht="15">
      <c r="A4" s="6"/>
      <c r="B4" s="9" t="s">
        <v>26</v>
      </c>
      <c r="C4" s="9" t="s">
        <v>27</v>
      </c>
      <c r="D4" s="9" t="s">
        <v>28</v>
      </c>
      <c r="E4" s="10" t="s">
        <v>29</v>
      </c>
    </row>
    <row r="5" spans="1:5" ht="15">
      <c r="A5" s="6"/>
      <c r="B5" s="11">
        <v>1</v>
      </c>
      <c r="C5" s="11" t="s">
        <v>12</v>
      </c>
      <c r="D5" s="11">
        <v>1</v>
      </c>
      <c r="E5" s="12" t="s">
        <v>19</v>
      </c>
    </row>
    <row r="6" spans="1:5" ht="15">
      <c r="A6" s="6"/>
      <c r="B6" s="11">
        <v>2</v>
      </c>
      <c r="C6" s="11" t="s">
        <v>13</v>
      </c>
      <c r="D6" s="11">
        <v>1</v>
      </c>
      <c r="E6" s="12" t="s">
        <v>20</v>
      </c>
    </row>
    <row r="7" spans="1:5" ht="15">
      <c r="A7" s="6"/>
      <c r="B7" s="11">
        <v>3</v>
      </c>
      <c r="C7" s="11" t="s">
        <v>14</v>
      </c>
      <c r="D7" s="11">
        <v>1</v>
      </c>
      <c r="E7" s="12" t="s">
        <v>21</v>
      </c>
    </row>
    <row r="8" spans="1:5" ht="15">
      <c r="A8" s="6"/>
      <c r="B8" s="11">
        <v>4</v>
      </c>
      <c r="C8" s="11" t="s">
        <v>15</v>
      </c>
      <c r="D8" s="11">
        <v>1</v>
      </c>
      <c r="E8" s="12" t="s">
        <v>22</v>
      </c>
    </row>
    <row r="9" spans="1:5" ht="15">
      <c r="A9" s="6"/>
      <c r="B9" s="11">
        <v>5</v>
      </c>
      <c r="C9" s="11" t="s">
        <v>16</v>
      </c>
      <c r="D9" s="11">
        <v>1</v>
      </c>
      <c r="E9" s="12" t="s">
        <v>23</v>
      </c>
    </row>
    <row r="10" spans="1:5" ht="15">
      <c r="A10" s="6"/>
      <c r="B10" s="11">
        <v>6</v>
      </c>
      <c r="C10" s="11" t="s">
        <v>17</v>
      </c>
      <c r="D10" s="11">
        <v>1</v>
      </c>
      <c r="E10" s="12" t="s">
        <v>24</v>
      </c>
    </row>
    <row r="11" spans="1:5" ht="15">
      <c r="A11" s="6"/>
      <c r="B11" s="11">
        <v>7</v>
      </c>
      <c r="C11" s="11" t="s">
        <v>18</v>
      </c>
      <c r="D11" s="11">
        <v>1</v>
      </c>
      <c r="E11" s="12" t="s">
        <v>25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9BC564-E7BF-4BA8-83D6-FE786A8BEFF0}"/>
</file>

<file path=customXml/itemProps2.xml><?xml version="1.0" encoding="utf-8"?>
<ds:datastoreItem xmlns:ds="http://schemas.openxmlformats.org/officeDocument/2006/customXml" ds:itemID="{D5733BBE-A2FD-43C3-873C-799817E7BF85}"/>
</file>

<file path=customXml/itemProps3.xml><?xml version="1.0" encoding="utf-8"?>
<ds:datastoreItem xmlns:ds="http://schemas.openxmlformats.org/officeDocument/2006/customXml" ds:itemID="{7D7AAED8-DB1F-45AD-9D6C-4B119847806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GENIE B 39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2010-08-05T15:59:20Z</cp:lastPrinted>
  <dcterms:created xsi:type="dcterms:W3CDTF">2010-08-04T20:06:53Z</dcterms:created>
  <dcterms:modified xsi:type="dcterms:W3CDTF">2010-08-05T16:00:12Z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